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4615" windowHeight="12210"/>
  </bookViews>
  <sheets>
    <sheet name="견적서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" i="1"/>
  <c r="F23"/>
  <c r="F21"/>
  <c r="E19"/>
  <c r="F19" s="1"/>
  <c r="F18"/>
  <c r="F17"/>
  <c r="F16"/>
  <c r="F15"/>
  <c r="F14"/>
  <c r="F13"/>
  <c r="F12"/>
  <c r="F10"/>
  <c r="E10"/>
  <c r="E11" s="1"/>
  <c r="A7"/>
  <c r="E22" l="1"/>
  <c r="F22" s="1"/>
  <c r="F11"/>
  <c r="E24" l="1"/>
</calcChain>
</file>

<file path=xl/comments1.xml><?xml version="1.0" encoding="utf-8"?>
<comments xmlns="http://schemas.openxmlformats.org/spreadsheetml/2006/main">
  <authors>
    <author>Customer</author>
  </authors>
  <commentList>
    <comment ref="E7" authorId="0">
      <text>
        <r>
          <rPr>
            <b/>
            <sz val="9"/>
            <color indexed="81"/>
            <rFont val="굴림"/>
            <family val="3"/>
            <charset val="129"/>
          </rPr>
          <t>Customer: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<sst xmlns="http://schemas.openxmlformats.org/spreadsheetml/2006/main" count="40" uniqueCount="38">
  <si>
    <t>見      積     書</t>
    <phoneticPr fontId="4" type="noConversion"/>
  </si>
  <si>
    <t>대전둔산우체국  貴中</t>
    <phoneticPr fontId="4" type="noConversion"/>
  </si>
  <si>
    <t>등 록 번호 : 3 1 4 - 0 5 - 5 4 3 6 0</t>
    <phoneticPr fontId="4" type="noConversion"/>
  </si>
  <si>
    <t xml:space="preserve">업  체  명 : 청 솔 환 경 </t>
    <phoneticPr fontId="4" type="noConversion"/>
  </si>
  <si>
    <t>대    표 : 서  대  두</t>
    <phoneticPr fontId="4" type="noConversion"/>
  </si>
  <si>
    <t>西記 2008 年  05月    日</t>
    <phoneticPr fontId="4" type="noConversion"/>
  </si>
  <si>
    <t>업        태: 서비스</t>
    <phoneticPr fontId="4" type="noConversion"/>
  </si>
  <si>
    <r>
      <t xml:space="preserve">   종    목 : </t>
    </r>
    <r>
      <rPr>
        <b/>
        <sz val="10"/>
        <rFont val="새굴림"/>
        <family val="1"/>
        <charset val="129"/>
      </rPr>
      <t>건물시설관리. 소독. 위생관리</t>
    </r>
    <phoneticPr fontId="4" type="noConversion"/>
  </si>
  <si>
    <t>소  재  지 : 대전광역시 유성구 원내동 340-8</t>
    <phoneticPr fontId="4" type="noConversion"/>
  </si>
  <si>
    <t>⊙ 방역소독용역 5,486평</t>
    <phoneticPr fontId="4" type="noConversion"/>
  </si>
  <si>
    <t>전       화 : 042) 543-8703  팩   스 : 543-8703</t>
    <phoneticPr fontId="4" type="noConversion"/>
  </si>
  <si>
    <t>No</t>
    <phoneticPr fontId="4" type="noConversion"/>
  </si>
  <si>
    <t>구    분</t>
    <phoneticPr fontId="4" type="noConversion"/>
  </si>
  <si>
    <t>수   량</t>
    <phoneticPr fontId="4" type="noConversion"/>
  </si>
  <si>
    <t>단    가</t>
    <phoneticPr fontId="4" type="noConversion"/>
  </si>
  <si>
    <t>1회 금   액</t>
    <phoneticPr fontId="4" type="noConversion"/>
  </si>
  <si>
    <t>년간 금  액(4회)</t>
    <phoneticPr fontId="4" type="noConversion"/>
  </si>
  <si>
    <t>비  고</t>
    <phoneticPr fontId="4" type="noConversion"/>
  </si>
  <si>
    <t>인건비</t>
    <phoneticPr fontId="4" type="noConversion"/>
  </si>
  <si>
    <t>방역기사</t>
    <phoneticPr fontId="4" type="noConversion"/>
  </si>
  <si>
    <t xml:space="preserve"> 소    계</t>
    <phoneticPr fontId="4" type="noConversion"/>
  </si>
  <si>
    <t>재료비</t>
    <phoneticPr fontId="4" type="noConversion"/>
  </si>
  <si>
    <t>살균제(닥터솔루션)</t>
    <phoneticPr fontId="4" type="noConversion"/>
  </si>
  <si>
    <t>2000cc</t>
    <phoneticPr fontId="4" type="noConversion"/>
  </si>
  <si>
    <t>살충제(롱다운유제)</t>
    <phoneticPr fontId="4" type="noConversion"/>
  </si>
  <si>
    <t>8000cc</t>
    <phoneticPr fontId="4" type="noConversion"/>
  </si>
  <si>
    <t>구서제(스톰)</t>
    <phoneticPr fontId="4" type="noConversion"/>
  </si>
  <si>
    <t>900g</t>
    <phoneticPr fontId="4" type="noConversion"/>
  </si>
  <si>
    <t>명궁</t>
    <phoneticPr fontId="4" type="noConversion"/>
  </si>
  <si>
    <t>1000cc</t>
    <phoneticPr fontId="4" type="noConversion"/>
  </si>
  <si>
    <t>수프라사이드</t>
    <phoneticPr fontId="4" type="noConversion"/>
  </si>
  <si>
    <t>톱신엠</t>
    <phoneticPr fontId="4" type="noConversion"/>
  </si>
  <si>
    <t>1000g</t>
    <phoneticPr fontId="4" type="noConversion"/>
  </si>
  <si>
    <t>기타경비(동력분무기외)</t>
    <phoneticPr fontId="4" type="noConversion"/>
  </si>
  <si>
    <t>일반관리비(1+2+3) 의 5%</t>
    <phoneticPr fontId="4" type="noConversion"/>
  </si>
  <si>
    <t>회사이윤(1+3+4) 의 10%</t>
    <phoneticPr fontId="4" type="noConversion"/>
  </si>
  <si>
    <t>합   계(1+2+3+4+5)</t>
    <phoneticPr fontId="4" type="noConversion"/>
  </si>
  <si>
    <t>면세사업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</si>
</sst>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&quot;\&quot;#,##0_);[Red]\(&quot;\&quot;#,##0\)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name val="새굴림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u/>
      <sz val="14"/>
      <name val="새굴림"/>
      <family val="1"/>
      <charset val="129"/>
    </font>
    <font>
      <b/>
      <sz val="12"/>
      <name val="새굴림"/>
      <family val="1"/>
      <charset val="129"/>
    </font>
    <font>
      <b/>
      <sz val="11"/>
      <name val="새굴림"/>
      <family val="1"/>
      <charset val="129"/>
    </font>
    <font>
      <b/>
      <sz val="10"/>
      <name val="새굴림"/>
      <family val="1"/>
      <charset val="129"/>
    </font>
    <font>
      <sz val="11"/>
      <name val="새굴림"/>
      <family val="1"/>
      <charset val="129"/>
    </font>
    <font>
      <b/>
      <sz val="9"/>
      <color indexed="81"/>
      <name val="굴림"/>
      <family val="3"/>
      <charset val="129"/>
    </font>
    <font>
      <sz val="9"/>
      <color indexed="8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6" fontId="6" fillId="0" borderId="6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41" fontId="7" fillId="0" borderId="6" xfId="1" applyFont="1" applyBorder="1" applyAlignment="1">
      <alignment horizontal="center" vertical="center"/>
    </xf>
    <xf numFmtId="41" fontId="7" fillId="0" borderId="6" xfId="1" applyFont="1" applyBorder="1" applyAlignment="1">
      <alignment horizontal="center" vertical="center" shrinkToFit="1"/>
    </xf>
    <xf numFmtId="41" fontId="7" fillId="0" borderId="6" xfId="1" applyFont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41" fontId="9" fillId="0" borderId="6" xfId="1" applyFont="1" applyBorder="1" applyAlignment="1">
      <alignment horizontal="center" vertical="center"/>
    </xf>
    <xf numFmtId="41" fontId="9" fillId="0" borderId="6" xfId="1" applyFont="1" applyBorder="1" applyAlignment="1">
      <alignment horizontal="center" vertical="center" shrinkToFit="1"/>
    </xf>
    <xf numFmtId="41" fontId="9" fillId="0" borderId="6" xfId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1" fontId="9" fillId="0" borderId="0" xfId="1" applyFont="1" applyBorder="1" applyAlignment="1">
      <alignment horizontal="left" vertical="center"/>
    </xf>
    <xf numFmtId="41" fontId="9" fillId="0" borderId="0" xfId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1" fontId="7" fillId="0" borderId="0" xfId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1" fontId="9" fillId="0" borderId="8" xfId="1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41" fontId="7" fillId="0" borderId="8" xfId="0" applyNumberFormat="1" applyFont="1" applyBorder="1" applyAlignment="1">
      <alignment vertical="center"/>
    </xf>
    <xf numFmtId="0" fontId="9" fillId="0" borderId="9" xfId="0" applyFont="1" applyBorder="1" applyAlignment="1">
      <alignment vertical="center" shrinkToFit="1"/>
    </xf>
    <xf numFmtId="0" fontId="9" fillId="0" borderId="0" xfId="0" applyFont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I10" sqref="I10"/>
    </sheetView>
  </sheetViews>
  <sheetFormatPr defaultRowHeight="16.5"/>
  <cols>
    <col min="1" max="1" width="6.625" style="39" customWidth="1"/>
    <col min="2" max="2" width="19.75" style="39" customWidth="1"/>
    <col min="3" max="3" width="9" style="39"/>
    <col min="4" max="4" width="11.25" style="39" customWidth="1"/>
    <col min="5" max="5" width="15.25" style="39" customWidth="1"/>
    <col min="6" max="6" width="20" style="39" customWidth="1"/>
    <col min="7" max="7" width="9.5" style="39" customWidth="1"/>
  </cols>
  <sheetData>
    <row r="1" spans="1:7" ht="26.1" customHeight="1">
      <c r="A1" s="1" t="s">
        <v>0</v>
      </c>
      <c r="B1" s="2"/>
      <c r="C1" s="2"/>
      <c r="D1" s="2"/>
      <c r="E1" s="2"/>
      <c r="F1" s="2"/>
      <c r="G1" s="3"/>
    </row>
    <row r="2" spans="1:7" ht="26.1" customHeight="1">
      <c r="A2" s="4" t="s">
        <v>1</v>
      </c>
      <c r="B2" s="5"/>
      <c r="C2" s="6" t="s">
        <v>2</v>
      </c>
      <c r="D2" s="6"/>
      <c r="E2" s="6"/>
      <c r="F2" s="6"/>
      <c r="G2" s="7"/>
    </row>
    <row r="3" spans="1:7" ht="26.1" customHeight="1">
      <c r="A3" s="4"/>
      <c r="B3" s="5"/>
      <c r="C3" s="6" t="s">
        <v>3</v>
      </c>
      <c r="D3" s="6"/>
      <c r="E3" s="6"/>
      <c r="F3" s="6" t="s">
        <v>4</v>
      </c>
      <c r="G3" s="7"/>
    </row>
    <row r="4" spans="1:7" ht="26.1" customHeight="1">
      <c r="A4" s="8" t="s">
        <v>5</v>
      </c>
      <c r="B4" s="9"/>
      <c r="C4" s="6" t="s">
        <v>6</v>
      </c>
      <c r="D4" s="6"/>
      <c r="E4" s="6" t="s">
        <v>7</v>
      </c>
      <c r="F4" s="6"/>
      <c r="G4" s="7"/>
    </row>
    <row r="5" spans="1:7" ht="26.1" customHeight="1">
      <c r="A5" s="8"/>
      <c r="B5" s="9"/>
      <c r="C5" s="6" t="s">
        <v>8</v>
      </c>
      <c r="D5" s="6"/>
      <c r="E5" s="6"/>
      <c r="F5" s="6"/>
      <c r="G5" s="7"/>
    </row>
    <row r="6" spans="1:7" ht="26.1" customHeight="1">
      <c r="A6" s="10" t="s">
        <v>9</v>
      </c>
      <c r="B6" s="11"/>
      <c r="C6" s="6" t="s">
        <v>10</v>
      </c>
      <c r="D6" s="6"/>
      <c r="E6" s="6"/>
      <c r="F6" s="6"/>
      <c r="G6" s="7"/>
    </row>
    <row r="7" spans="1:7" ht="26.1" customHeight="1">
      <c r="A7" s="12" t="str">
        <f>"일금"&amp;NUMBERSTRING(E7,1)&amp;"원정"</f>
        <v>일금사백사십사만원정</v>
      </c>
      <c r="B7" s="12"/>
      <c r="C7" s="12"/>
      <c r="D7" s="12"/>
      <c r="E7" s="13">
        <f>F24</f>
        <v>4440000</v>
      </c>
      <c r="F7" s="13"/>
      <c r="G7" s="13"/>
    </row>
    <row r="8" spans="1:7" ht="26.1" customHeight="1">
      <c r="A8" s="14" t="s">
        <v>11</v>
      </c>
      <c r="B8" s="14" t="s">
        <v>12</v>
      </c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</row>
    <row r="9" spans="1:7" ht="26.1" customHeight="1">
      <c r="A9" s="14">
        <v>1</v>
      </c>
      <c r="B9" s="15" t="s">
        <v>18</v>
      </c>
      <c r="C9" s="16"/>
      <c r="D9" s="17"/>
      <c r="E9" s="18"/>
      <c r="F9" s="16"/>
      <c r="G9" s="19"/>
    </row>
    <row r="10" spans="1:7" ht="26.1" customHeight="1">
      <c r="A10" s="20"/>
      <c r="B10" s="21" t="s">
        <v>19</v>
      </c>
      <c r="C10" s="22">
        <v>5</v>
      </c>
      <c r="D10" s="23">
        <v>80531</v>
      </c>
      <c r="E10" s="24">
        <f>C10*D10</f>
        <v>402655</v>
      </c>
      <c r="F10" s="22">
        <f>E10*4</f>
        <v>1610620</v>
      </c>
      <c r="G10" s="25"/>
    </row>
    <row r="11" spans="1:7" ht="26.1" customHeight="1">
      <c r="A11" s="20"/>
      <c r="B11" s="15" t="s">
        <v>20</v>
      </c>
      <c r="C11" s="16"/>
      <c r="D11" s="16"/>
      <c r="E11" s="18">
        <f>SUM(E10)</f>
        <v>402655</v>
      </c>
      <c r="F11" s="16">
        <f>E11*4</f>
        <v>1610620</v>
      </c>
      <c r="G11" s="25"/>
    </row>
    <row r="12" spans="1:7" ht="26.1" customHeight="1">
      <c r="A12" s="14">
        <v>2</v>
      </c>
      <c r="B12" s="15" t="s">
        <v>21</v>
      </c>
      <c r="C12" s="16"/>
      <c r="D12" s="16"/>
      <c r="E12" s="18"/>
      <c r="F12" s="22">
        <f t="shared" ref="F12:F19" si="0">E12*5</f>
        <v>0</v>
      </c>
      <c r="G12" s="25"/>
    </row>
    <row r="13" spans="1:7" ht="26.1" customHeight="1">
      <c r="A13" s="14"/>
      <c r="B13" s="21" t="s">
        <v>22</v>
      </c>
      <c r="C13" s="22" t="s">
        <v>23</v>
      </c>
      <c r="D13" s="22">
        <v>40</v>
      </c>
      <c r="E13" s="24">
        <v>80000</v>
      </c>
      <c r="F13" s="22">
        <f>E13*4</f>
        <v>320000</v>
      </c>
      <c r="G13" s="25"/>
    </row>
    <row r="14" spans="1:7" ht="26.1" customHeight="1">
      <c r="A14" s="20"/>
      <c r="B14" s="21" t="s">
        <v>24</v>
      </c>
      <c r="C14" s="22" t="s">
        <v>25</v>
      </c>
      <c r="D14" s="24">
        <v>15</v>
      </c>
      <c r="E14" s="24">
        <v>120000</v>
      </c>
      <c r="F14" s="22">
        <f t="shared" ref="F14:F19" si="1">E14*4</f>
        <v>480000</v>
      </c>
      <c r="G14" s="25"/>
    </row>
    <row r="15" spans="1:7" ht="26.1" customHeight="1">
      <c r="A15" s="20"/>
      <c r="B15" s="21" t="s">
        <v>26</v>
      </c>
      <c r="C15" s="22" t="s">
        <v>27</v>
      </c>
      <c r="D15" s="24">
        <v>150</v>
      </c>
      <c r="E15" s="24">
        <v>135000</v>
      </c>
      <c r="F15" s="22">
        <f t="shared" si="1"/>
        <v>540000</v>
      </c>
      <c r="G15" s="25"/>
    </row>
    <row r="16" spans="1:7" ht="26.1" customHeight="1">
      <c r="A16" s="20"/>
      <c r="B16" s="21" t="s">
        <v>28</v>
      </c>
      <c r="C16" s="22" t="s">
        <v>29</v>
      </c>
      <c r="D16" s="24">
        <v>24</v>
      </c>
      <c r="E16" s="24">
        <v>24000</v>
      </c>
      <c r="F16" s="22">
        <f t="shared" si="1"/>
        <v>96000</v>
      </c>
      <c r="G16" s="25"/>
    </row>
    <row r="17" spans="1:7" ht="26.1" customHeight="1">
      <c r="A17" s="14"/>
      <c r="B17" s="21" t="s">
        <v>30</v>
      </c>
      <c r="C17" s="22" t="s">
        <v>29</v>
      </c>
      <c r="D17" s="24">
        <v>24</v>
      </c>
      <c r="E17" s="24">
        <v>24000</v>
      </c>
      <c r="F17" s="22">
        <f t="shared" si="1"/>
        <v>96000</v>
      </c>
      <c r="G17" s="25"/>
    </row>
    <row r="18" spans="1:7" ht="26.1" customHeight="1">
      <c r="A18" s="14"/>
      <c r="B18" s="21" t="s">
        <v>31</v>
      </c>
      <c r="C18" s="22" t="s">
        <v>32</v>
      </c>
      <c r="D18" s="24">
        <v>12</v>
      </c>
      <c r="E18" s="24">
        <v>12000</v>
      </c>
      <c r="F18" s="22">
        <f t="shared" si="1"/>
        <v>48000</v>
      </c>
      <c r="G18" s="25"/>
    </row>
    <row r="19" spans="1:7" ht="26.1" customHeight="1">
      <c r="A19" s="14"/>
      <c r="B19" s="15" t="s">
        <v>20</v>
      </c>
      <c r="C19" s="16"/>
      <c r="D19" s="16"/>
      <c r="E19" s="18">
        <f>SUM(E13:E18)</f>
        <v>395000</v>
      </c>
      <c r="F19" s="22">
        <f t="shared" si="1"/>
        <v>1580000</v>
      </c>
      <c r="G19" s="25"/>
    </row>
    <row r="20" spans="1:7" ht="26.1" customHeight="1">
      <c r="A20" s="14"/>
      <c r="B20" s="15"/>
      <c r="C20" s="20"/>
      <c r="D20" s="24"/>
      <c r="E20" s="18"/>
      <c r="F20" s="16"/>
      <c r="G20" s="25"/>
    </row>
    <row r="21" spans="1:7" ht="26.1" customHeight="1">
      <c r="A21" s="14">
        <v>3</v>
      </c>
      <c r="B21" s="15" t="s">
        <v>33</v>
      </c>
      <c r="C21" s="22"/>
      <c r="D21" s="24"/>
      <c r="E21" s="18">
        <v>200000</v>
      </c>
      <c r="F21" s="16">
        <f>E21*4</f>
        <v>800000</v>
      </c>
      <c r="G21" s="25"/>
    </row>
    <row r="22" spans="1:7" ht="26.1" customHeight="1">
      <c r="A22" s="14">
        <v>4</v>
      </c>
      <c r="B22" s="15" t="s">
        <v>34</v>
      </c>
      <c r="C22" s="22"/>
      <c r="D22" s="24"/>
      <c r="E22" s="18">
        <f>(E11+E19+E21)*5%</f>
        <v>49882.75</v>
      </c>
      <c r="F22" s="16">
        <f t="shared" ref="F22:F23" si="2">E22*4</f>
        <v>199531</v>
      </c>
      <c r="G22" s="25"/>
    </row>
    <row r="23" spans="1:7" ht="26.1" customHeight="1">
      <c r="A23" s="14">
        <v>5</v>
      </c>
      <c r="B23" s="15" t="s">
        <v>35</v>
      </c>
      <c r="C23" s="20"/>
      <c r="D23" s="24"/>
      <c r="E23" s="18">
        <v>62462</v>
      </c>
      <c r="F23" s="16">
        <f t="shared" si="2"/>
        <v>249848</v>
      </c>
      <c r="G23" s="25"/>
    </row>
    <row r="24" spans="1:7" ht="26.1" customHeight="1">
      <c r="A24" s="14">
        <v>6</v>
      </c>
      <c r="B24" s="15" t="s">
        <v>36</v>
      </c>
      <c r="C24" s="20"/>
      <c r="D24" s="24"/>
      <c r="E24" s="18">
        <f>E11+E19+E21+E22+E23</f>
        <v>1109999.75</v>
      </c>
      <c r="F24" s="16">
        <v>4440000</v>
      </c>
      <c r="G24" s="25" t="s">
        <v>37</v>
      </c>
    </row>
    <row r="25" spans="1:7" ht="26.1" customHeight="1">
      <c r="A25" s="26"/>
      <c r="B25" s="27"/>
      <c r="C25" s="28"/>
      <c r="D25" s="29"/>
      <c r="E25" s="30"/>
      <c r="F25" s="31"/>
      <c r="G25" s="32"/>
    </row>
    <row r="26" spans="1:7" ht="26.1" customHeight="1">
      <c r="A26" s="26"/>
      <c r="B26" s="27"/>
      <c r="C26" s="28"/>
      <c r="D26" s="29"/>
      <c r="E26" s="30"/>
      <c r="F26" s="31"/>
      <c r="G26" s="32"/>
    </row>
    <row r="27" spans="1:7" ht="26.1" customHeight="1">
      <c r="A27" s="33"/>
      <c r="B27" s="34"/>
      <c r="C27" s="35"/>
      <c r="D27" s="36"/>
      <c r="E27" s="36"/>
      <c r="F27" s="37"/>
      <c r="G27" s="38"/>
    </row>
  </sheetData>
  <mergeCells count="7">
    <mergeCell ref="A1:G1"/>
    <mergeCell ref="A2:B3"/>
    <mergeCell ref="A4:B4"/>
    <mergeCell ref="A5:B5"/>
    <mergeCell ref="A6:B6"/>
    <mergeCell ref="A7:D7"/>
    <mergeCell ref="E7:G7"/>
  </mergeCells>
  <phoneticPr fontId="3" type="noConversion"/>
  <printOptions horizontalCentered="1"/>
  <pageMargins left="0.31496062992125984" right="0.31496062992125984" top="0.74803149606299213" bottom="0.35433070866141736" header="0.31496062992125984" footer="0.31496062992125984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견적서</vt:lpstr>
      <vt:lpstr>Sheet2</vt:lpstr>
      <vt:lpstr>Sheet3</vt:lpstr>
    </vt:vector>
  </TitlesOfParts>
  <Company>ExTra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XP_USER</dc:creator>
  <cp:lastModifiedBy>XP_USER</cp:lastModifiedBy>
  <cp:lastPrinted>2008-05-28T08:06:08Z</cp:lastPrinted>
  <dcterms:created xsi:type="dcterms:W3CDTF">2008-05-28T08:04:55Z</dcterms:created>
  <dcterms:modified xsi:type="dcterms:W3CDTF">2008-05-28T08:06:51Z</dcterms:modified>
</cp:coreProperties>
</file>